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<sst xmlns="http://schemas.openxmlformats.org/spreadsheetml/2006/main" count="23" uniqueCount="20">
  <si>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Furnizor</t>
  </si>
  <si>
    <t>Nr.contract</t>
  </si>
  <si>
    <t>nr sedinte</t>
  </si>
  <si>
    <t>valoare</t>
  </si>
  <si>
    <t>Spitalul Judetean de Urgenta Targoviste</t>
  </si>
  <si>
    <t>1D/2017</t>
  </si>
  <si>
    <t>hemodializa</t>
  </si>
  <si>
    <t>dializa peritoneala</t>
  </si>
  <si>
    <t>dializa peritoneala automata</t>
  </si>
  <si>
    <t>total</t>
  </si>
  <si>
    <t>Fresenius Nephrocare Romania SRL</t>
  </si>
  <si>
    <t>2D/2017</t>
  </si>
  <si>
    <t>hemodiafiltratre</t>
  </si>
  <si>
    <t>Sc Diasys Medical Srl- hemodializa</t>
  </si>
  <si>
    <t>3D/2017</t>
  </si>
  <si>
    <t>Total general</t>
  </si>
  <si>
    <t>CONTRACT DIALIZA 2021</t>
  </si>
  <si>
    <t>Nr bolnavi 2021</t>
  </si>
  <si>
    <t xml:space="preserve"> ianuarie -decembrie   2021</t>
  </si>
  <si>
    <t xml:space="preserve">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</si>
</sst>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22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38.8515625" style="0" customWidth="1"/>
    <col min="4" max="4" width="8.8515625" style="0" customWidth="1"/>
    <col min="5" max="5" width="7.57421875" style="0" customWidth="1"/>
    <col min="6" max="6" width="9.57421875" style="0" customWidth="1"/>
    <col min="7" max="8" width="12.57421875" style="0" customWidth="1"/>
    <col min="9" max="9" width="11.7109375" style="0" customWidth="1"/>
    <col min="10" max="10" width="8.140625" style="0" customWidth="1"/>
    <col min="11" max="11" width="11.421875" style="0" customWidth="1"/>
    <col min="12" max="12" width="9.28125" style="0" customWidth="1"/>
    <col min="13" max="13" width="11.421875" style="0" customWidth="1"/>
  </cols>
  <sheetData>
    <row r="3" spans="3:4" ht="12.75">
      <c r="C3" s="1" t="s">
        <v>16</v>
      </c>
      <c r="D3" s="1"/>
    </row>
    <row r="5" spans="3:4" ht="12.75">
      <c r="C5" s="2" t="s">
        <v>18</v>
      </c>
      <c r="D5" s="2"/>
    </row>
    <row r="6" spans="3:4" ht="12.75">
      <c r="C6" s="2"/>
      <c r="D6" s="2"/>
    </row>
    <row r="7" spans="3:7" ht="38.25">
      <c r="C7" s="3" t="s">
        <v>0</v>
      </c>
      <c r="D7" s="3" t="s">
        <v>1</v>
      </c>
      <c r="E7" s="4" t="s">
        <v>17</v>
      </c>
      <c r="F7" s="5" t="s">
        <v>19</v>
      </c>
      <c r="G7" s="5"/>
    </row>
    <row r="8" spans="3:7" ht="25.5">
      <c r="C8" s="3"/>
      <c r="D8" s="3"/>
      <c r="E8" s="6"/>
      <c r="F8" s="4" t="s">
        <v>2</v>
      </c>
      <c r="G8" s="15" t="s">
        <v>3</v>
      </c>
    </row>
    <row r="9" spans="3:7" ht="12.75">
      <c r="C9" s="4" t="s">
        <v>4</v>
      </c>
      <c r="D9" s="7" t="s">
        <v>5</v>
      </c>
      <c r="E9" s="3"/>
      <c r="F9" s="3"/>
      <c r="G9" s="3"/>
    </row>
    <row r="10" spans="3:7" ht="12.75">
      <c r="C10" s="6" t="s">
        <v>6</v>
      </c>
      <c r="D10" s="7"/>
      <c r="E10" s="8">
        <f>33-1+4-5+5-6</f>
        <v>30</v>
      </c>
      <c r="F10" s="8">
        <f>390+390+390+780+390+100+1800</f>
        <v>4240</v>
      </c>
      <c r="G10" s="8">
        <f>F10*561</f>
        <v>2378640</v>
      </c>
    </row>
    <row r="11" spans="3:7" ht="12.75">
      <c r="C11" s="3" t="s">
        <v>7</v>
      </c>
      <c r="D11" s="16"/>
      <c r="E11" s="8">
        <f>3-1</f>
        <v>2</v>
      </c>
      <c r="F11" s="8"/>
      <c r="G11" s="8">
        <f>9664+9664+9664+19328+9664+57984</f>
        <v>115968</v>
      </c>
    </row>
    <row r="12" spans="3:7" ht="12.75">
      <c r="C12" s="3"/>
      <c r="D12" s="16"/>
      <c r="E12" s="8"/>
      <c r="F12" s="8"/>
      <c r="G12" s="8"/>
    </row>
    <row r="13" spans="3:7" ht="12.75">
      <c r="C13" s="17" t="s">
        <v>9</v>
      </c>
      <c r="D13" s="18"/>
      <c r="E13" s="8"/>
      <c r="F13" s="8"/>
      <c r="G13" s="9">
        <f>SUM(G10:G12)</f>
        <v>2494608</v>
      </c>
    </row>
    <row r="14" spans="3:7" ht="12.75">
      <c r="C14" s="10" t="s">
        <v>10</v>
      </c>
      <c r="D14" s="11" t="s">
        <v>11</v>
      </c>
      <c r="E14" s="8"/>
      <c r="F14" s="8"/>
      <c r="G14" s="8"/>
    </row>
    <row r="15" spans="3:7" ht="12.75">
      <c r="C15" s="6" t="s">
        <v>6</v>
      </c>
      <c r="D15" s="7"/>
      <c r="E15" s="8">
        <f>168-2+4+4+2+7+2+2+4</f>
        <v>191</v>
      </c>
      <c r="F15" s="8">
        <f>2483+2483+2483+4966+2483-133+11460</f>
        <v>26225</v>
      </c>
      <c r="G15" s="8">
        <f>F15*561</f>
        <v>14712225</v>
      </c>
    </row>
    <row r="16" spans="3:7" ht="12.75">
      <c r="C16" s="3" t="s">
        <v>12</v>
      </c>
      <c r="D16" s="16"/>
      <c r="E16" s="8">
        <f>11+2</f>
        <v>13</v>
      </c>
      <c r="F16" s="8">
        <f>169+169+169+338+169+780</f>
        <v>1794</v>
      </c>
      <c r="G16" s="8">
        <f>F16*636</f>
        <v>1140984</v>
      </c>
    </row>
    <row r="17" spans="3:7" ht="12.75">
      <c r="C17" s="3" t="s">
        <v>7</v>
      </c>
      <c r="D17" s="16"/>
      <c r="E17" s="8">
        <f>4+1</f>
        <v>5</v>
      </c>
      <c r="F17" s="8"/>
      <c r="G17" s="8">
        <f>24160+24160+24160+48320+24160+144960</f>
        <v>289920</v>
      </c>
    </row>
    <row r="18" spans="3:7" ht="12.75">
      <c r="C18" s="3" t="s">
        <v>8</v>
      </c>
      <c r="D18" s="16"/>
      <c r="E18" s="8"/>
      <c r="F18" s="8"/>
      <c r="G18" s="8"/>
    </row>
    <row r="19" spans="3:7" ht="12.75">
      <c r="C19" s="17" t="s">
        <v>9</v>
      </c>
      <c r="D19" s="18"/>
      <c r="E19" s="8"/>
      <c r="F19" s="8"/>
      <c r="G19" s="9">
        <f>SUM(G15:G18)</f>
        <v>16143129</v>
      </c>
    </row>
    <row r="20" spans="3:7" ht="12.75">
      <c r="C20" s="12" t="s">
        <v>13</v>
      </c>
      <c r="D20" s="13" t="s">
        <v>14</v>
      </c>
      <c r="E20" s="8">
        <f>74+3+5-2+4</f>
        <v>84</v>
      </c>
      <c r="F20" s="8">
        <f>1092+1092+1092+2184+1092+43+5040</f>
        <v>11635</v>
      </c>
      <c r="G20" s="9">
        <f>F20*561</f>
        <v>6527235</v>
      </c>
    </row>
    <row r="21" spans="3:7" ht="12.75">
      <c r="C21" s="14" t="s">
        <v>15</v>
      </c>
      <c r="D21" s="14"/>
      <c r="E21" s="8"/>
      <c r="F21" s="9">
        <f>F10+F15+F16+F20</f>
        <v>43894</v>
      </c>
      <c r="G21" s="9">
        <f>G13+G19+G20</f>
        <v>25164972</v>
      </c>
    </row>
    <row r="22" spans="3:7" ht="12.75">
      <c r="C22" s="14"/>
      <c r="D22" s="14"/>
      <c r="E22" s="8"/>
      <c r="F22" s="9"/>
      <c r="G2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2020-01-13T07:10:55Z</cp:lastPrinted>
  <dcterms:created xsi:type="dcterms:W3CDTF">1996-10-14T23:33:28Z</dcterms:created>
  <dcterms:modified xsi:type="dcterms:W3CDTF">2021-08-10T09:49:53Z</dcterms:modified>
  <cp:category/>
  <cp:version/>
  <cp:contentType/>
  <cp:contentStatus/>
</cp:coreProperties>
</file>